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3\и с п о л н е н и е   б ю д ж е т а\о т ч ё т ы_и с п о л н е н и и\9 мес.2023\Аналитика для размещения\"/>
    </mc:Choice>
  </mc:AlternateContent>
  <xr:revisionPtr revIDLastSave="0" documentId="13_ncr:1_{0920A567-8F92-4DCE-8053-F7E1ABF1E8EC}" xr6:coauthVersionLast="47" xr6:coauthVersionMax="47" xr10:uidLastSave="{00000000-0000-0000-0000-000000000000}"/>
  <bookViews>
    <workbookView xWindow="8115" yWindow="195" windowWidth="19635" windowHeight="15795" xr2:uid="{00000000-000D-0000-FFFF-FFFF00000000}"/>
  </bookViews>
  <sheets>
    <sheet name="Лист1" sheetId="1" r:id="rId1"/>
  </sheets>
  <definedNames>
    <definedName name="_xlnm.Print_Titles" localSheetId="0">Лист1!$4:$5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H35" i="1" s="1"/>
  <c r="I38" i="1"/>
  <c r="J32" i="1"/>
  <c r="J31" i="1"/>
  <c r="I10" i="1"/>
  <c r="K45" i="1"/>
  <c r="K44" i="1"/>
  <c r="K43" i="1"/>
  <c r="K42" i="1"/>
  <c r="K41" i="1"/>
  <c r="K40" i="1"/>
  <c r="K34" i="1"/>
  <c r="K33" i="1"/>
  <c r="K30" i="1"/>
  <c r="K29" i="1"/>
  <c r="K28" i="1"/>
  <c r="K27" i="1"/>
  <c r="K26" i="1"/>
  <c r="K25" i="1"/>
  <c r="K23" i="1"/>
  <c r="K22" i="1"/>
  <c r="K21" i="1"/>
  <c r="K20" i="1"/>
  <c r="K19" i="1"/>
  <c r="K18" i="1"/>
  <c r="K16" i="1"/>
  <c r="K15" i="1"/>
  <c r="K14" i="1"/>
  <c r="K13" i="1"/>
  <c r="K11" i="1"/>
  <c r="K9" i="1"/>
  <c r="J43" i="1"/>
  <c r="J42" i="1"/>
  <c r="J41" i="1"/>
  <c r="J40" i="1"/>
  <c r="J34" i="1"/>
  <c r="J33" i="1"/>
  <c r="J30" i="1"/>
  <c r="J29" i="1"/>
  <c r="J28" i="1"/>
  <c r="J27" i="1"/>
  <c r="J26" i="1"/>
  <c r="J25" i="1"/>
  <c r="H24" i="1"/>
  <c r="J22" i="1"/>
  <c r="J21" i="1"/>
  <c r="J20" i="1"/>
  <c r="J19" i="1"/>
  <c r="J18" i="1"/>
  <c r="H17" i="1"/>
  <c r="J16" i="1"/>
  <c r="J13" i="1"/>
  <c r="H12" i="1"/>
  <c r="J11" i="1"/>
  <c r="H10" i="1"/>
  <c r="J9" i="1"/>
  <c r="H8" i="1"/>
  <c r="I24" i="1"/>
  <c r="I17" i="1"/>
  <c r="I12" i="1"/>
  <c r="I8" i="1"/>
  <c r="F40" i="1"/>
  <c r="I7" i="1" l="1"/>
  <c r="J10" i="1"/>
  <c r="J8" i="1"/>
  <c r="J17" i="1"/>
  <c r="H7" i="1"/>
  <c r="H6" i="1" s="1"/>
  <c r="J38" i="1"/>
  <c r="J12" i="1"/>
  <c r="J24" i="1"/>
  <c r="I37" i="1"/>
  <c r="G9" i="1"/>
  <c r="G11" i="1"/>
  <c r="G13" i="1"/>
  <c r="G14" i="1"/>
  <c r="G16" i="1"/>
  <c r="G18" i="1"/>
  <c r="G19" i="1"/>
  <c r="G20" i="1"/>
  <c r="G21" i="1"/>
  <c r="G22" i="1"/>
  <c r="G25" i="1"/>
  <c r="G26" i="1"/>
  <c r="G28" i="1"/>
  <c r="G29" i="1"/>
  <c r="G30" i="1"/>
  <c r="G33" i="1"/>
  <c r="G34" i="1"/>
  <c r="G39" i="1"/>
  <c r="G41" i="1"/>
  <c r="G42" i="1"/>
  <c r="G43" i="1"/>
  <c r="G45" i="1"/>
  <c r="C38" i="1"/>
  <c r="C37" i="1" s="1"/>
  <c r="D38" i="1"/>
  <c r="E38" i="1"/>
  <c r="K38" i="1" s="1"/>
  <c r="C36" i="1"/>
  <c r="C24" i="1"/>
  <c r="C17" i="1"/>
  <c r="C12" i="1"/>
  <c r="C10" i="1"/>
  <c r="C8" i="1"/>
  <c r="G27" i="1"/>
  <c r="E17" i="1"/>
  <c r="K17" i="1" s="1"/>
  <c r="D17" i="1"/>
  <c r="D12" i="1"/>
  <c r="I35" i="1" l="1"/>
  <c r="J37" i="1"/>
  <c r="J7" i="1"/>
  <c r="C35" i="1"/>
  <c r="G17" i="1"/>
  <c r="C7" i="1"/>
  <c r="G38" i="1"/>
  <c r="J35" i="1" l="1"/>
  <c r="I6" i="1"/>
  <c r="C6" i="1"/>
  <c r="F21" i="1"/>
  <c r="E8" i="1"/>
  <c r="K8" i="1" s="1"/>
  <c r="D8" i="1"/>
  <c r="J6" i="1" l="1"/>
  <c r="G8" i="1"/>
  <c r="F19" i="1"/>
  <c r="D10" i="1"/>
  <c r="F16" i="1"/>
  <c r="F9" i="1"/>
  <c r="F36" i="1"/>
  <c r="F8" i="1"/>
  <c r="F20" i="1"/>
  <c r="F26" i="1"/>
  <c r="F28" i="1"/>
  <c r="F18" i="1"/>
  <c r="D24" i="1" l="1"/>
  <c r="F34" i="1"/>
  <c r="D37" i="1"/>
  <c r="D35" i="1" s="1"/>
  <c r="F42" i="1"/>
  <c r="F41" i="1"/>
  <c r="F38" i="1"/>
  <c r="F22" i="1"/>
  <c r="F11" i="1"/>
  <c r="F17" i="1"/>
  <c r="F29" i="1"/>
  <c r="F27" i="1"/>
  <c r="F25" i="1"/>
  <c r="E10" i="1"/>
  <c r="K10" i="1" s="1"/>
  <c r="F30" i="1"/>
  <c r="F43" i="1"/>
  <c r="E12" i="1"/>
  <c r="K12" i="1" s="1"/>
  <c r="F13" i="1"/>
  <c r="E37" i="1"/>
  <c r="E24" i="1"/>
  <c r="G37" i="1" l="1"/>
  <c r="K37" i="1"/>
  <c r="G24" i="1"/>
  <c r="K24" i="1"/>
  <c r="E7" i="1"/>
  <c r="K7" i="1" s="1"/>
  <c r="F10" i="1"/>
  <c r="G10" i="1"/>
  <c r="F12" i="1"/>
  <c r="G12" i="1"/>
  <c r="D7" i="1"/>
  <c r="D6" i="1" s="1"/>
  <c r="F33" i="1"/>
  <c r="F24" i="1"/>
  <c r="F37" i="1"/>
  <c r="E35" i="1"/>
  <c r="K35" i="1" s="1"/>
  <c r="E6" i="1" l="1"/>
  <c r="K6" i="1" s="1"/>
  <c r="G7" i="1"/>
  <c r="F35" i="1"/>
  <c r="G35" i="1"/>
  <c r="F7" i="1"/>
  <c r="F6" i="1" l="1"/>
  <c r="G6" i="1"/>
</calcChain>
</file>

<file path=xl/sharedStrings.xml><?xml version="1.0" encoding="utf-8"?>
<sst xmlns="http://schemas.openxmlformats.org/spreadsheetml/2006/main" count="109" uniqueCount="90">
  <si>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</si>
  <si>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</si>
  <si>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</si>
  <si>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</si>
  <si>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</si>
  <si>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</si>
  <si>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</si>
  <si>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</si>
  <si>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</si>
  <si>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</si>
  <si>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</si>
  <si>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</si>
  <si>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</si>
  <si>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</si>
  <si>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</si>
  <si>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</si>
  <si>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</si>
  <si>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</si>
  <si>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</si>
  <si>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</si>
  <si>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</si>
  <si>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</si>
  <si>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</si>
  <si>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</si>
  <si>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</si>
  <si>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</si>
  <si>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</si>
  <si>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</si>
  <si>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</si>
  <si>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</si>
  <si>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</si>
  <si>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</si>
  <si>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</si>
  <si>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</si>
  <si>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</si>
  <si>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</si>
  <si>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</si>
  <si>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</si>
  <si>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</si>
  <si>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</si>
  <si>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</si>
  <si>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</si>
  <si>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</si>
  <si>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</si>
  <si>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</si>
  <si>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</si>
  <si>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</si>
  <si>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</si>
  <si>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</si>
  <si>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</si>
  <si>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</si>
  <si>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</si>
  <si>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</si>
  <si>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</si>
  <si>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</si>
  <si>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</si>
  <si>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</si>
  <si>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</si>
  <si>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</si>
  <si>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</si>
  <si>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</si>
  <si>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</si>
  <si>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</si>
  <si>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</si>
  <si>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</si>
  <si>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</si>
  <si>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</si>
  <si>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</si>
  <si>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</si>
  <si>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</si>
  <si>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</si>
  <si>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</si>
  <si>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</si>
  <si>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</si>
  <si>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</si>
  <si>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</si>
  <si>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</si>
  <si>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</si>
  <si>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</si>
  <si>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</si>
  <si>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</si>
  <si>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</si>
  <si>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</si>
  <si>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</si>
  <si>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>исполнено на 01.07.2021 г.</t>
  </si>
  <si>
    <t xml:space="preserve">Сведения об исполнении  бюджета Светлогорского городского округа по доходам за 9 месяцев 2023 года в сравнении с запланированными значениями и соответствующим периодом прошлого года        </t>
  </si>
  <si>
    <t>на 01.10.2022 г.</t>
  </si>
  <si>
    <t>на 01.10.2023 г.</t>
  </si>
  <si>
    <t>Доходы от реализации имущества</t>
  </si>
  <si>
    <t>Доходы от продажи земельных участков,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</si>
</sst>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5"/>
  <sheetViews>
    <sheetView tabSelected="1" zoomScale="130" zoomScaleNormal="130" workbookViewId="0">
      <selection activeCell="E20" sqref="E20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hidden="1" customWidth="1"/>
    <col min="4" max="4" width="13" style="5" hidden="1" customWidth="1"/>
    <col min="5" max="5" width="11.42578125" style="5" customWidth="1"/>
    <col min="6" max="6" width="11.140625" style="5" hidden="1" customWidth="1"/>
    <col min="7" max="7" width="13.7109375" style="6" hidden="1" customWidth="1"/>
    <col min="8" max="8" width="13" style="5" customWidth="1"/>
    <col min="9" max="9" width="11.42578125" style="5" customWidth="1"/>
    <col min="10" max="10" width="11.140625" style="5" customWidth="1"/>
    <col min="11" max="12" width="13.7109375" style="6" customWidth="1"/>
    <col min="13" max="13" width="11.140625" style="20" customWidth="1"/>
    <col min="14" max="14" width="9.140625" style="20"/>
    <col min="15" max="16384" width="9.140625" style="5"/>
  </cols>
  <sheetData>
    <row r="2" spans="1:14" ht="45.75" customHeight="1" x14ac:dyDescent="0.2">
      <c r="A2" s="31" t="s">
        <v>85</v>
      </c>
      <c r="B2" s="31"/>
      <c r="C2" s="31"/>
      <c r="D2" s="31"/>
      <c r="E2" s="31"/>
      <c r="F2" s="31"/>
      <c r="G2" s="31"/>
      <c r="H2" s="32"/>
      <c r="I2" s="32"/>
      <c r="J2" s="32"/>
      <c r="K2" s="32"/>
      <c r="L2" s="19"/>
    </row>
    <row r="3" spans="1:14" x14ac:dyDescent="0.2">
      <c r="F3" s="5" t="s">
        <v>76</v>
      </c>
      <c r="J3" s="5" t="s">
        <v>76</v>
      </c>
    </row>
    <row r="4" spans="1:14" ht="24" customHeight="1" x14ac:dyDescent="0.2">
      <c r="A4" s="33" t="s">
        <v>0</v>
      </c>
      <c r="B4" s="34" t="s">
        <v>1</v>
      </c>
      <c r="C4" s="35" t="s">
        <v>84</v>
      </c>
      <c r="D4" s="26" t="s">
        <v>86</v>
      </c>
      <c r="E4" s="27"/>
      <c r="F4" s="28"/>
      <c r="G4" s="29" t="s">
        <v>80</v>
      </c>
      <c r="H4" s="26" t="s">
        <v>87</v>
      </c>
      <c r="I4" s="27"/>
      <c r="J4" s="28"/>
      <c r="K4" s="29" t="s">
        <v>80</v>
      </c>
      <c r="L4" s="22"/>
    </row>
    <row r="5" spans="1:14" ht="55.5" customHeight="1" thickBot="1" x14ac:dyDescent="0.25">
      <c r="A5" s="33"/>
      <c r="B5" s="34"/>
      <c r="C5" s="36"/>
      <c r="D5" s="4" t="s">
        <v>77</v>
      </c>
      <c r="E5" s="4" t="s">
        <v>78</v>
      </c>
      <c r="F5" s="4" t="s">
        <v>79</v>
      </c>
      <c r="G5" s="30"/>
      <c r="H5" s="4" t="s">
        <v>77</v>
      </c>
      <c r="I5" s="4" t="s">
        <v>78</v>
      </c>
      <c r="J5" s="4" t="s">
        <v>79</v>
      </c>
      <c r="K5" s="30"/>
      <c r="L5" s="23"/>
    </row>
    <row r="6" spans="1:14" ht="25.5" x14ac:dyDescent="0.2">
      <c r="A6" s="8" t="s">
        <v>2</v>
      </c>
      <c r="B6" s="1" t="s">
        <v>3</v>
      </c>
      <c r="C6" s="9">
        <f>C7+C35</f>
        <v>317904.7</v>
      </c>
      <c r="D6" s="9">
        <f>D7+D35</f>
        <v>1167807</v>
      </c>
      <c r="E6" s="9">
        <f>E7+E35</f>
        <v>702603</v>
      </c>
      <c r="F6" s="10">
        <f>E6/D6</f>
        <v>0.60164307972122111</v>
      </c>
      <c r="G6" s="18">
        <f>E6/C6</f>
        <v>2.2101057329444957</v>
      </c>
      <c r="H6" s="9">
        <f>H7+H35</f>
        <v>1218315</v>
      </c>
      <c r="I6" s="9">
        <f>I7+I35</f>
        <v>629174</v>
      </c>
      <c r="J6" s="10">
        <f>I6/H6</f>
        <v>0.51642965899623661</v>
      </c>
      <c r="K6" s="18">
        <f>I6/E6</f>
        <v>0.89549005626221356</v>
      </c>
      <c r="L6" s="24"/>
    </row>
    <row r="7" spans="1:14" ht="25.5" x14ac:dyDescent="0.2">
      <c r="A7" s="11" t="s">
        <v>4</v>
      </c>
      <c r="B7" s="2" t="s">
        <v>5</v>
      </c>
      <c r="C7" s="12">
        <f>C8+C10+C12+C17+C22+C23+C24+C28+C29+C30+C33+C34</f>
        <v>179810.9</v>
      </c>
      <c r="D7" s="12">
        <f>D8+D10+D12+D17+D22+D24+D28+D29+D30+D33+D34</f>
        <v>621346.81000000006</v>
      </c>
      <c r="E7" s="12">
        <f>E8+E10+E12+E17+E22+E24+E28+E29+E30+E33+E34+E23</f>
        <v>531587</v>
      </c>
      <c r="F7" s="13">
        <f>E7/D7</f>
        <v>0.85553991980742594</v>
      </c>
      <c r="G7" s="18">
        <f t="shared" ref="G7:G45" si="0">E7/C7</f>
        <v>2.9563669388229523</v>
      </c>
      <c r="H7" s="12">
        <f>H8+H10+H12+H17+H22+H24+H28+H29+H30+H33+H34</f>
        <v>681920</v>
      </c>
      <c r="I7" s="12">
        <f>I8+I10+I12+I17+I22+I24+I28+I29+I30+I33+I34+I23</f>
        <v>429647</v>
      </c>
      <c r="J7" s="13">
        <f>I7/H7</f>
        <v>0.63005484514312526</v>
      </c>
      <c r="K7" s="18">
        <f>I7/E7</f>
        <v>0.80823458812950655</v>
      </c>
      <c r="L7" s="25"/>
      <c r="M7" s="25"/>
      <c r="N7" s="25"/>
    </row>
    <row r="8" spans="1:14" x14ac:dyDescent="0.2">
      <c r="A8" s="11" t="s">
        <v>6</v>
      </c>
      <c r="B8" s="2" t="s">
        <v>7</v>
      </c>
      <c r="C8" s="12">
        <f>C9</f>
        <v>53572.49</v>
      </c>
      <c r="D8" s="12">
        <f>D9</f>
        <v>149500</v>
      </c>
      <c r="E8" s="12">
        <f>E9</f>
        <v>106840</v>
      </c>
      <c r="F8" s="13">
        <f>E8/D8</f>
        <v>0.71464882943143815</v>
      </c>
      <c r="G8" s="18">
        <f t="shared" si="0"/>
        <v>1.9943071527942793</v>
      </c>
      <c r="H8" s="12">
        <f>H9</f>
        <v>155800</v>
      </c>
      <c r="I8" s="12">
        <f>I9</f>
        <v>113602</v>
      </c>
      <c r="J8" s="13">
        <f>I8/H8</f>
        <v>0.72915275994865214</v>
      </c>
      <c r="K8" s="18">
        <f t="shared" ref="K8:K45" si="1">I8/E8</f>
        <v>1.0632909022837889</v>
      </c>
      <c r="L8" s="21"/>
      <c r="M8" s="21"/>
      <c r="N8" s="21"/>
    </row>
    <row r="9" spans="1:14" x14ac:dyDescent="0.2">
      <c r="A9" s="14" t="s">
        <v>8</v>
      </c>
      <c r="B9" s="3" t="s">
        <v>9</v>
      </c>
      <c r="C9" s="15">
        <v>53572.49</v>
      </c>
      <c r="D9" s="15">
        <v>149500</v>
      </c>
      <c r="E9" s="15">
        <v>106840</v>
      </c>
      <c r="F9" s="16">
        <f>E9/D9</f>
        <v>0.71464882943143815</v>
      </c>
      <c r="G9" s="18">
        <f t="shared" si="0"/>
        <v>1.9943071527942793</v>
      </c>
      <c r="H9" s="15">
        <v>155800</v>
      </c>
      <c r="I9" s="15">
        <v>113602</v>
      </c>
      <c r="J9" s="16">
        <f>I9/H9</f>
        <v>0.72915275994865214</v>
      </c>
      <c r="K9" s="18">
        <f t="shared" si="1"/>
        <v>1.0632909022837889</v>
      </c>
      <c r="L9" s="24"/>
    </row>
    <row r="10" spans="1:14" ht="51" x14ac:dyDescent="0.2">
      <c r="A10" s="11" t="s">
        <v>10</v>
      </c>
      <c r="B10" s="2" t="s">
        <v>11</v>
      </c>
      <c r="C10" s="12">
        <f>C11</f>
        <v>3119.61</v>
      </c>
      <c r="D10" s="12">
        <f>D11</f>
        <v>7004.2</v>
      </c>
      <c r="E10" s="12">
        <f>E11</f>
        <v>6025</v>
      </c>
      <c r="F10" s="13">
        <f t="shared" ref="F10:F28" si="2">E10/D10</f>
        <v>0.86019816681419725</v>
      </c>
      <c r="G10" s="18">
        <f t="shared" si="0"/>
        <v>1.9313311599847416</v>
      </c>
      <c r="H10" s="12">
        <f>H11</f>
        <v>7036</v>
      </c>
      <c r="I10" s="12">
        <f>I11</f>
        <v>5925</v>
      </c>
      <c r="J10" s="13">
        <f t="shared" ref="J10:J13" si="3">I10/H10</f>
        <v>0.84209778283115411</v>
      </c>
      <c r="K10" s="18">
        <f t="shared" si="1"/>
        <v>0.98340248962655596</v>
      </c>
      <c r="L10" s="24"/>
    </row>
    <row r="11" spans="1:14" ht="38.25" x14ac:dyDescent="0.2">
      <c r="A11" s="14" t="s">
        <v>12</v>
      </c>
      <c r="B11" s="3" t="s">
        <v>13</v>
      </c>
      <c r="C11" s="15">
        <v>3119.61</v>
      </c>
      <c r="D11" s="15">
        <v>7004.2</v>
      </c>
      <c r="E11" s="15">
        <v>6025</v>
      </c>
      <c r="F11" s="16">
        <f t="shared" si="2"/>
        <v>0.86019816681419725</v>
      </c>
      <c r="G11" s="18">
        <f t="shared" si="0"/>
        <v>1.9313311599847416</v>
      </c>
      <c r="H11" s="15">
        <v>7036</v>
      </c>
      <c r="I11" s="15">
        <v>5925</v>
      </c>
      <c r="J11" s="16">
        <f t="shared" si="3"/>
        <v>0.84209778283115411</v>
      </c>
      <c r="K11" s="18">
        <f t="shared" si="1"/>
        <v>0.98340248962655596</v>
      </c>
      <c r="L11" s="24"/>
    </row>
    <row r="12" spans="1:14" x14ac:dyDescent="0.2">
      <c r="A12" s="11" t="s">
        <v>14</v>
      </c>
      <c r="B12" s="2" t="s">
        <v>15</v>
      </c>
      <c r="C12" s="12">
        <f>C13+C14+C15+C16</f>
        <v>39636.39</v>
      </c>
      <c r="D12" s="12">
        <f>D13+D14+D15+D16</f>
        <v>56162</v>
      </c>
      <c r="E12" s="12">
        <f>E13+E14+E15+E16</f>
        <v>46888</v>
      </c>
      <c r="F12" s="13">
        <f t="shared" si="2"/>
        <v>0.83487055304298285</v>
      </c>
      <c r="G12" s="18">
        <f t="shared" si="0"/>
        <v>1.1829533416136031</v>
      </c>
      <c r="H12" s="12">
        <f>H13+H14+H15+H16</f>
        <v>72140</v>
      </c>
      <c r="I12" s="12">
        <f>I13+I14+I15+I16</f>
        <v>42299</v>
      </c>
      <c r="J12" s="13">
        <f t="shared" si="3"/>
        <v>0.5863459939007486</v>
      </c>
      <c r="K12" s="18">
        <f t="shared" si="1"/>
        <v>0.90212847636922022</v>
      </c>
      <c r="L12" s="24"/>
    </row>
    <row r="13" spans="1:14" ht="25.5" x14ac:dyDescent="0.2">
      <c r="A13" s="14" t="s">
        <v>16</v>
      </c>
      <c r="B13" s="3" t="s">
        <v>17</v>
      </c>
      <c r="C13" s="15">
        <v>20687.77</v>
      </c>
      <c r="D13" s="15">
        <v>46412</v>
      </c>
      <c r="E13" s="15">
        <v>36112</v>
      </c>
      <c r="F13" s="16">
        <f t="shared" si="2"/>
        <v>0.77807463587003356</v>
      </c>
      <c r="G13" s="18">
        <f t="shared" si="0"/>
        <v>1.7455723840703952</v>
      </c>
      <c r="H13" s="15">
        <v>54660</v>
      </c>
      <c r="I13" s="15">
        <v>31808</v>
      </c>
      <c r="J13" s="16">
        <f t="shared" si="3"/>
        <v>0.58192462495426267</v>
      </c>
      <c r="K13" s="18">
        <f t="shared" si="1"/>
        <v>0.88081524147097923</v>
      </c>
      <c r="L13" s="24"/>
    </row>
    <row r="14" spans="1:14" ht="25.5" x14ac:dyDescent="0.2">
      <c r="A14" s="14" t="s">
        <v>18</v>
      </c>
      <c r="B14" s="3" t="s">
        <v>19</v>
      </c>
      <c r="C14" s="15">
        <v>5414.98</v>
      </c>
      <c r="D14" s="15">
        <v>0</v>
      </c>
      <c r="E14" s="15">
        <v>-121</v>
      </c>
      <c r="F14" s="16" t="s">
        <v>83</v>
      </c>
      <c r="G14" s="18">
        <f t="shared" si="0"/>
        <v>-2.234541955833632E-2</v>
      </c>
      <c r="H14" s="15"/>
      <c r="I14" s="15">
        <v>-265</v>
      </c>
      <c r="J14" s="16" t="s">
        <v>83</v>
      </c>
      <c r="K14" s="18">
        <f t="shared" si="1"/>
        <v>2.1900826446280992</v>
      </c>
      <c r="L14" s="24"/>
    </row>
    <row r="15" spans="1:14" x14ac:dyDescent="0.2">
      <c r="A15" s="14" t="s">
        <v>20</v>
      </c>
      <c r="B15" s="3" t="s">
        <v>21</v>
      </c>
      <c r="C15" s="15">
        <v>8422.08</v>
      </c>
      <c r="D15" s="15">
        <v>0</v>
      </c>
      <c r="E15" s="15">
        <v>606</v>
      </c>
      <c r="F15" s="16" t="s">
        <v>83</v>
      </c>
      <c r="G15" s="18" t="s">
        <v>83</v>
      </c>
      <c r="H15" s="15">
        <v>880</v>
      </c>
      <c r="I15" s="15">
        <v>1522</v>
      </c>
      <c r="J15" s="16" t="s">
        <v>83</v>
      </c>
      <c r="K15" s="18">
        <f t="shared" si="1"/>
        <v>2.5115511551155114</v>
      </c>
      <c r="L15" s="24"/>
    </row>
    <row r="16" spans="1:14" ht="25.5" x14ac:dyDescent="0.2">
      <c r="A16" s="14" t="s">
        <v>22</v>
      </c>
      <c r="B16" s="3" t="s">
        <v>23</v>
      </c>
      <c r="C16" s="15">
        <v>5111.5600000000004</v>
      </c>
      <c r="D16" s="15">
        <v>9750</v>
      </c>
      <c r="E16" s="15">
        <v>10291</v>
      </c>
      <c r="F16" s="16">
        <f t="shared" si="2"/>
        <v>1.0554871794871794</v>
      </c>
      <c r="G16" s="18">
        <f t="shared" si="0"/>
        <v>2.013279703260844</v>
      </c>
      <c r="H16" s="15">
        <v>16600</v>
      </c>
      <c r="I16" s="15">
        <v>9234</v>
      </c>
      <c r="J16" s="16">
        <f t="shared" ref="J16:J22" si="4">I16/H16</f>
        <v>0.55626506024096389</v>
      </c>
      <c r="K16" s="18">
        <f t="shared" si="1"/>
        <v>0.89728889320765715</v>
      </c>
      <c r="L16" s="24"/>
    </row>
    <row r="17" spans="1:14" x14ac:dyDescent="0.2">
      <c r="A17" s="11" t="s">
        <v>24</v>
      </c>
      <c r="B17" s="2" t="s">
        <v>25</v>
      </c>
      <c r="C17" s="12">
        <f>C18+C19+C20+C21</f>
        <v>24154.429999999997</v>
      </c>
      <c r="D17" s="12">
        <f>D18+D19+D20+D21</f>
        <v>104984.34</v>
      </c>
      <c r="E17" s="12">
        <f>E18+E19+E20+E21</f>
        <v>68376</v>
      </c>
      <c r="F17" s="13">
        <f t="shared" si="2"/>
        <v>0.65129713631575914</v>
      </c>
      <c r="G17" s="18">
        <f t="shared" si="0"/>
        <v>2.8307850775199417</v>
      </c>
      <c r="H17" s="12">
        <f>H18+H19+H20+H21</f>
        <v>112160</v>
      </c>
      <c r="I17" s="12">
        <f>I18+I19+I20+I21</f>
        <v>48568</v>
      </c>
      <c r="J17" s="13">
        <f t="shared" si="4"/>
        <v>0.43302425106990017</v>
      </c>
      <c r="K17" s="18">
        <f t="shared" si="1"/>
        <v>0.71030771030771034</v>
      </c>
      <c r="L17" s="24"/>
    </row>
    <row r="18" spans="1:14" x14ac:dyDescent="0.2">
      <c r="A18" s="14" t="s">
        <v>26</v>
      </c>
      <c r="B18" s="3" t="s">
        <v>27</v>
      </c>
      <c r="C18" s="15">
        <v>219.24</v>
      </c>
      <c r="D18" s="15">
        <v>24500</v>
      </c>
      <c r="E18" s="15">
        <v>7263</v>
      </c>
      <c r="F18" s="16">
        <f t="shared" si="2"/>
        <v>0.29644897959183675</v>
      </c>
      <c r="G18" s="18">
        <f t="shared" si="0"/>
        <v>33.128078817733986</v>
      </c>
      <c r="H18" s="15">
        <v>22180</v>
      </c>
      <c r="I18" s="15">
        <v>4862</v>
      </c>
      <c r="J18" s="16">
        <f t="shared" si="4"/>
        <v>0.21920649233543732</v>
      </c>
      <c r="K18" s="18">
        <f t="shared" si="1"/>
        <v>0.66942034971774744</v>
      </c>
      <c r="L18" s="24"/>
    </row>
    <row r="19" spans="1:14" x14ac:dyDescent="0.2">
      <c r="A19" s="14" t="s">
        <v>28</v>
      </c>
      <c r="B19" s="3" t="s">
        <v>29</v>
      </c>
      <c r="C19" s="15">
        <v>9042.9699999999993</v>
      </c>
      <c r="D19" s="15">
        <v>20780</v>
      </c>
      <c r="E19" s="15">
        <v>20578</v>
      </c>
      <c r="F19" s="16">
        <f t="shared" si="2"/>
        <v>0.99027911453320505</v>
      </c>
      <c r="G19" s="18">
        <f t="shared" si="0"/>
        <v>2.2755798150386433</v>
      </c>
      <c r="H19" s="15">
        <v>29050</v>
      </c>
      <c r="I19" s="15">
        <v>20485</v>
      </c>
      <c r="J19" s="16">
        <f t="shared" si="4"/>
        <v>0.70516351118760756</v>
      </c>
      <c r="K19" s="18">
        <f t="shared" si="1"/>
        <v>0.99548061036057922</v>
      </c>
      <c r="L19" s="24"/>
    </row>
    <row r="20" spans="1:14" x14ac:dyDescent="0.2">
      <c r="A20" s="14" t="s">
        <v>30</v>
      </c>
      <c r="B20" s="3" t="s">
        <v>31</v>
      </c>
      <c r="C20" s="15">
        <v>13683.74</v>
      </c>
      <c r="D20" s="15">
        <v>52484.34</v>
      </c>
      <c r="E20" s="15">
        <v>38405</v>
      </c>
      <c r="F20" s="16">
        <f t="shared" si="2"/>
        <v>0.73174207773213884</v>
      </c>
      <c r="G20" s="18">
        <f t="shared" si="0"/>
        <v>2.8066157351718171</v>
      </c>
      <c r="H20" s="15">
        <v>53900</v>
      </c>
      <c r="I20" s="15">
        <v>21721</v>
      </c>
      <c r="J20" s="16">
        <f t="shared" si="4"/>
        <v>0.402987012987013</v>
      </c>
      <c r="K20" s="18">
        <f t="shared" si="1"/>
        <v>0.56557739877620106</v>
      </c>
      <c r="L20" s="24"/>
    </row>
    <row r="21" spans="1:14" x14ac:dyDescent="0.2">
      <c r="A21" s="14" t="s">
        <v>32</v>
      </c>
      <c r="B21" s="3" t="s">
        <v>33</v>
      </c>
      <c r="C21" s="15">
        <v>1208.48</v>
      </c>
      <c r="D21" s="15">
        <v>7220</v>
      </c>
      <c r="E21" s="15">
        <v>2130</v>
      </c>
      <c r="F21" s="16">
        <f t="shared" si="2"/>
        <v>0.29501385041551248</v>
      </c>
      <c r="G21" s="18">
        <f t="shared" si="0"/>
        <v>1.7625446842314312</v>
      </c>
      <c r="H21" s="15">
        <v>7030</v>
      </c>
      <c r="I21" s="15">
        <v>1500</v>
      </c>
      <c r="J21" s="16">
        <f t="shared" si="4"/>
        <v>0.21337126600284495</v>
      </c>
      <c r="K21" s="18">
        <f t="shared" si="1"/>
        <v>0.70422535211267601</v>
      </c>
      <c r="L21" s="24"/>
    </row>
    <row r="22" spans="1:14" x14ac:dyDescent="0.2">
      <c r="A22" s="11" t="s">
        <v>34</v>
      </c>
      <c r="B22" s="2" t="s">
        <v>35</v>
      </c>
      <c r="C22" s="12">
        <v>2142.91</v>
      </c>
      <c r="D22" s="12">
        <v>4480</v>
      </c>
      <c r="E22" s="12">
        <v>3808</v>
      </c>
      <c r="F22" s="13">
        <f t="shared" si="2"/>
        <v>0.85</v>
      </c>
      <c r="G22" s="18">
        <f t="shared" si="0"/>
        <v>1.7770228334367753</v>
      </c>
      <c r="H22" s="12">
        <v>5000</v>
      </c>
      <c r="I22" s="12">
        <v>3801</v>
      </c>
      <c r="J22" s="13">
        <f t="shared" si="4"/>
        <v>0.76019999999999999</v>
      </c>
      <c r="K22" s="18">
        <f t="shared" si="1"/>
        <v>0.99816176470588236</v>
      </c>
      <c r="L22" s="24"/>
    </row>
    <row r="23" spans="1:14" ht="38.25" x14ac:dyDescent="0.2">
      <c r="A23" s="11" t="s">
        <v>81</v>
      </c>
      <c r="B23" s="2" t="s">
        <v>82</v>
      </c>
      <c r="C23" s="12">
        <v>0</v>
      </c>
      <c r="D23" s="12"/>
      <c r="E23" s="12">
        <v>76</v>
      </c>
      <c r="F23" s="13"/>
      <c r="G23" s="18" t="s">
        <v>83</v>
      </c>
      <c r="H23" s="12"/>
      <c r="I23" s="12">
        <v>0</v>
      </c>
      <c r="J23" s="13"/>
      <c r="K23" s="18">
        <f t="shared" si="1"/>
        <v>0</v>
      </c>
      <c r="L23" s="24"/>
    </row>
    <row r="24" spans="1:14" ht="51" x14ac:dyDescent="0.2">
      <c r="A24" s="11" t="s">
        <v>36</v>
      </c>
      <c r="B24" s="2" t="s">
        <v>37</v>
      </c>
      <c r="C24" s="12">
        <f>C25+C26+C27</f>
        <v>46098.81</v>
      </c>
      <c r="D24" s="12">
        <f>D25+D26+D27</f>
        <v>118299</v>
      </c>
      <c r="E24" s="12">
        <f>E25+E26+E27</f>
        <v>234186</v>
      </c>
      <c r="F24" s="13">
        <f t="shared" si="2"/>
        <v>1.9796109857226181</v>
      </c>
      <c r="G24" s="18">
        <f t="shared" si="0"/>
        <v>5.0800877506382491</v>
      </c>
      <c r="H24" s="12">
        <f>H25+H26+H27</f>
        <v>129789</v>
      </c>
      <c r="I24" s="12">
        <f>I25+I26+I27</f>
        <v>73641</v>
      </c>
      <c r="J24" s="13">
        <f t="shared" ref="J24:J38" si="5">I24/H24</f>
        <v>0.56739014862584658</v>
      </c>
      <c r="K24" s="18">
        <f t="shared" si="1"/>
        <v>0.31445517665445416</v>
      </c>
      <c r="L24" s="21"/>
      <c r="M24" s="21"/>
      <c r="N24" s="21"/>
    </row>
    <row r="25" spans="1:14" ht="114.75" x14ac:dyDescent="0.2">
      <c r="A25" s="14" t="s">
        <v>38</v>
      </c>
      <c r="B25" s="3" t="s">
        <v>39</v>
      </c>
      <c r="C25" s="15">
        <v>43408</v>
      </c>
      <c r="D25" s="15">
        <v>114053</v>
      </c>
      <c r="E25" s="15">
        <v>230183</v>
      </c>
      <c r="F25" s="16">
        <f t="shared" si="2"/>
        <v>2.0182108318062655</v>
      </c>
      <c r="G25" s="18">
        <f t="shared" si="0"/>
        <v>5.3027782897161817</v>
      </c>
      <c r="H25" s="15">
        <v>125974</v>
      </c>
      <c r="I25" s="15">
        <v>71310</v>
      </c>
      <c r="J25" s="16">
        <f t="shared" si="5"/>
        <v>0.56606918888024516</v>
      </c>
      <c r="K25" s="18">
        <f t="shared" si="1"/>
        <v>0.3097969876142026</v>
      </c>
      <c r="L25" s="24"/>
    </row>
    <row r="26" spans="1:14" ht="25.5" x14ac:dyDescent="0.2">
      <c r="A26" s="14" t="s">
        <v>40</v>
      </c>
      <c r="B26" s="3" t="s">
        <v>41</v>
      </c>
      <c r="C26" s="15">
        <v>1146.57</v>
      </c>
      <c r="D26" s="15">
        <v>566</v>
      </c>
      <c r="E26" s="15">
        <v>2141</v>
      </c>
      <c r="F26" s="16">
        <f t="shared" si="2"/>
        <v>3.782685512367491</v>
      </c>
      <c r="G26" s="18">
        <f t="shared" si="0"/>
        <v>1.867308581246675</v>
      </c>
      <c r="H26" s="15">
        <v>672</v>
      </c>
      <c r="I26" s="15">
        <v>671</v>
      </c>
      <c r="J26" s="16">
        <f t="shared" si="5"/>
        <v>0.99851190476190477</v>
      </c>
      <c r="K26" s="18">
        <f t="shared" si="1"/>
        <v>0.31340495095749649</v>
      </c>
      <c r="L26" s="24"/>
    </row>
    <row r="27" spans="1:14" ht="102" x14ac:dyDescent="0.2">
      <c r="A27" s="14" t="s">
        <v>42</v>
      </c>
      <c r="B27" s="3" t="s">
        <v>43</v>
      </c>
      <c r="C27" s="15">
        <v>1544.24</v>
      </c>
      <c r="D27" s="15">
        <v>3680</v>
      </c>
      <c r="E27" s="15">
        <v>1862</v>
      </c>
      <c r="F27" s="16">
        <f t="shared" si="2"/>
        <v>0.50597826086956521</v>
      </c>
      <c r="G27" s="18">
        <f t="shared" si="0"/>
        <v>1.2057711236595348</v>
      </c>
      <c r="H27" s="15">
        <v>3143</v>
      </c>
      <c r="I27" s="15">
        <v>1660</v>
      </c>
      <c r="J27" s="16">
        <f t="shared" si="5"/>
        <v>0.52815781100859049</v>
      </c>
      <c r="K27" s="18">
        <f t="shared" si="1"/>
        <v>0.89151450053705694</v>
      </c>
      <c r="L27" s="24"/>
    </row>
    <row r="28" spans="1:14" ht="25.5" x14ac:dyDescent="0.2">
      <c r="A28" s="11" t="s">
        <v>44</v>
      </c>
      <c r="B28" s="2" t="s">
        <v>45</v>
      </c>
      <c r="C28" s="12">
        <v>2.67</v>
      </c>
      <c r="D28" s="12">
        <v>308</v>
      </c>
      <c r="E28" s="12">
        <v>25</v>
      </c>
      <c r="F28" s="13">
        <f t="shared" si="2"/>
        <v>8.1168831168831168E-2</v>
      </c>
      <c r="G28" s="18">
        <f t="shared" si="0"/>
        <v>9.3632958801498134</v>
      </c>
      <c r="H28" s="12">
        <v>1115</v>
      </c>
      <c r="I28" s="12">
        <v>1340</v>
      </c>
      <c r="J28" s="13">
        <f t="shared" si="5"/>
        <v>1.2017937219730941</v>
      </c>
      <c r="K28" s="18">
        <f t="shared" si="1"/>
        <v>53.6</v>
      </c>
      <c r="L28" s="24"/>
    </row>
    <row r="29" spans="1:14" ht="38.25" x14ac:dyDescent="0.2">
      <c r="A29" s="11" t="s">
        <v>46</v>
      </c>
      <c r="B29" s="2" t="s">
        <v>47</v>
      </c>
      <c r="C29" s="12">
        <v>332.34</v>
      </c>
      <c r="D29" s="12">
        <v>276.60000000000002</v>
      </c>
      <c r="E29" s="12">
        <v>2240</v>
      </c>
      <c r="F29" s="13">
        <f t="shared" ref="F29:F41" si="6">E29/D29</f>
        <v>8.0983369486623271</v>
      </c>
      <c r="G29" s="18">
        <f t="shared" si="0"/>
        <v>6.7400854546548716</v>
      </c>
      <c r="H29" s="12">
        <v>124287</v>
      </c>
      <c r="I29" s="12">
        <v>9948</v>
      </c>
      <c r="J29" s="13">
        <f t="shared" si="5"/>
        <v>8.0040551304641674E-2</v>
      </c>
      <c r="K29" s="18">
        <f t="shared" si="1"/>
        <v>4.441071428571429</v>
      </c>
      <c r="L29" s="24"/>
    </row>
    <row r="30" spans="1:14" ht="38.25" x14ac:dyDescent="0.2">
      <c r="A30" s="11" t="s">
        <v>48</v>
      </c>
      <c r="B30" s="2" t="s">
        <v>49</v>
      </c>
      <c r="C30" s="12">
        <v>5883.94</v>
      </c>
      <c r="D30" s="12">
        <v>32030.3</v>
      </c>
      <c r="E30" s="12">
        <v>29453</v>
      </c>
      <c r="F30" s="13">
        <f t="shared" si="6"/>
        <v>0.91953556476211584</v>
      </c>
      <c r="G30" s="18">
        <f t="shared" si="0"/>
        <v>5.0056594730741653</v>
      </c>
      <c r="H30" s="12">
        <v>69270</v>
      </c>
      <c r="I30" s="12">
        <v>130021</v>
      </c>
      <c r="J30" s="13">
        <f t="shared" si="5"/>
        <v>1.8770174678793128</v>
      </c>
      <c r="K30" s="18">
        <f t="shared" si="1"/>
        <v>4.4145248361796758</v>
      </c>
      <c r="L30" s="24"/>
    </row>
    <row r="31" spans="1:14" hidden="1" x14ac:dyDescent="0.2">
      <c r="A31" s="14" t="s">
        <v>88</v>
      </c>
      <c r="B31" s="3"/>
      <c r="C31" s="15"/>
      <c r="D31" s="15"/>
      <c r="E31" s="15"/>
      <c r="F31" s="16"/>
      <c r="G31" s="18"/>
      <c r="H31" s="15">
        <v>53270</v>
      </c>
      <c r="I31" s="15">
        <v>93771</v>
      </c>
      <c r="J31" s="16">
        <f t="shared" si="5"/>
        <v>1.7602966022151305</v>
      </c>
      <c r="K31" s="18"/>
      <c r="L31" s="24"/>
    </row>
    <row r="32" spans="1:14" hidden="1" x14ac:dyDescent="0.2">
      <c r="A32" s="14" t="s">
        <v>89</v>
      </c>
      <c r="B32" s="3"/>
      <c r="C32" s="15"/>
      <c r="D32" s="15"/>
      <c r="E32" s="15"/>
      <c r="F32" s="16"/>
      <c r="G32" s="18"/>
      <c r="H32" s="15">
        <v>16000</v>
      </c>
      <c r="I32" s="15">
        <v>36250</v>
      </c>
      <c r="J32" s="16">
        <f t="shared" si="5"/>
        <v>2.265625</v>
      </c>
      <c r="K32" s="18"/>
      <c r="L32" s="24"/>
    </row>
    <row r="33" spans="1:12" ht="25.5" x14ac:dyDescent="0.2">
      <c r="A33" s="11" t="s">
        <v>50</v>
      </c>
      <c r="B33" s="2" t="s">
        <v>51</v>
      </c>
      <c r="C33" s="12">
        <v>1492.53</v>
      </c>
      <c r="D33" s="12">
        <v>4000</v>
      </c>
      <c r="E33" s="12">
        <v>5115</v>
      </c>
      <c r="F33" s="13">
        <f t="shared" si="6"/>
        <v>1.2787500000000001</v>
      </c>
      <c r="G33" s="18">
        <f t="shared" si="0"/>
        <v>3.4270667926272838</v>
      </c>
      <c r="H33" s="12">
        <v>5000</v>
      </c>
      <c r="I33" s="12">
        <v>2614</v>
      </c>
      <c r="J33" s="13">
        <f t="shared" si="5"/>
        <v>0.52280000000000004</v>
      </c>
      <c r="K33" s="18">
        <f t="shared" si="1"/>
        <v>0.51104594330400777</v>
      </c>
      <c r="L33" s="24"/>
    </row>
    <row r="34" spans="1:12" x14ac:dyDescent="0.2">
      <c r="A34" s="11" t="s">
        <v>52</v>
      </c>
      <c r="B34" s="2" t="s">
        <v>53</v>
      </c>
      <c r="C34" s="12">
        <v>3374.78</v>
      </c>
      <c r="D34" s="12">
        <v>144302.37</v>
      </c>
      <c r="E34" s="12">
        <v>28555</v>
      </c>
      <c r="F34" s="13">
        <f t="shared" si="6"/>
        <v>0.19788309783131075</v>
      </c>
      <c r="G34" s="18">
        <f t="shared" si="0"/>
        <v>8.4612922916456768</v>
      </c>
      <c r="H34" s="12">
        <v>323</v>
      </c>
      <c r="I34" s="12">
        <v>-2112</v>
      </c>
      <c r="J34" s="13">
        <f t="shared" si="5"/>
        <v>-6.5386996904024768</v>
      </c>
      <c r="K34" s="18">
        <f t="shared" si="1"/>
        <v>-7.3962528453860976E-2</v>
      </c>
      <c r="L34" s="24"/>
    </row>
    <row r="35" spans="1:12" x14ac:dyDescent="0.2">
      <c r="A35" s="11" t="s">
        <v>54</v>
      </c>
      <c r="B35" s="2" t="s">
        <v>55</v>
      </c>
      <c r="C35" s="12">
        <f>C36+C37+C45+C44</f>
        <v>138093.80000000002</v>
      </c>
      <c r="D35" s="12">
        <f>D36+D37</f>
        <v>546460.19000000006</v>
      </c>
      <c r="E35" s="12">
        <f>E36+E37+E44+E45</f>
        <v>171016</v>
      </c>
      <c r="F35" s="13">
        <f t="shared" si="6"/>
        <v>0.3129523488252639</v>
      </c>
      <c r="G35" s="18">
        <f t="shared" si="0"/>
        <v>1.2384046206274284</v>
      </c>
      <c r="H35" s="12">
        <f>H36+H37+H44+H45</f>
        <v>536395</v>
      </c>
      <c r="I35" s="12">
        <f>I36+I37+I44+I45</f>
        <v>199527</v>
      </c>
      <c r="J35" s="13">
        <f t="shared" si="5"/>
        <v>0.37197774028467828</v>
      </c>
      <c r="K35" s="18">
        <f t="shared" si="1"/>
        <v>1.1667153950507554</v>
      </c>
      <c r="L35" s="24"/>
    </row>
    <row r="36" spans="1:12" ht="25.5" x14ac:dyDescent="0.2">
      <c r="A36" s="11" t="s">
        <v>56</v>
      </c>
      <c r="B36" s="2" t="s">
        <v>57</v>
      </c>
      <c r="C36" s="12">
        <f>0</f>
        <v>0</v>
      </c>
      <c r="D36" s="12">
        <v>51164.36</v>
      </c>
      <c r="E36" s="12">
        <v>0</v>
      </c>
      <c r="F36" s="13">
        <f t="shared" si="6"/>
        <v>0</v>
      </c>
      <c r="G36" s="18" t="s">
        <v>83</v>
      </c>
      <c r="H36" s="12"/>
      <c r="I36" s="12"/>
      <c r="J36" s="13"/>
      <c r="K36" s="18"/>
      <c r="L36" s="24"/>
    </row>
    <row r="37" spans="1:12" ht="38.25" x14ac:dyDescent="0.2">
      <c r="A37" s="11" t="s">
        <v>58</v>
      </c>
      <c r="B37" s="2" t="s">
        <v>59</v>
      </c>
      <c r="C37" s="12">
        <f>C38+C41+C42+C43</f>
        <v>137952.21000000002</v>
      </c>
      <c r="D37" s="12">
        <f>D38+D41+D42+D43</f>
        <v>495295.83</v>
      </c>
      <c r="E37" s="12">
        <f>E38+E41+E42+E43</f>
        <v>171231</v>
      </c>
      <c r="F37" s="13">
        <f t="shared" si="6"/>
        <v>0.34571460050451058</v>
      </c>
      <c r="G37" s="18">
        <f t="shared" si="0"/>
        <v>1.2412341926236627</v>
      </c>
      <c r="H37" s="12">
        <f>H38+H41+H42+H43</f>
        <v>536395</v>
      </c>
      <c r="I37" s="12">
        <f>I38+I41+I42+I43</f>
        <v>196864</v>
      </c>
      <c r="J37" s="13">
        <f t="shared" si="5"/>
        <v>0.36701311533478126</v>
      </c>
      <c r="K37" s="18">
        <f t="shared" si="1"/>
        <v>1.1496983606940332</v>
      </c>
      <c r="L37" s="24"/>
    </row>
    <row r="38" spans="1:12" ht="25.5" x14ac:dyDescent="0.2">
      <c r="A38" s="11" t="s">
        <v>60</v>
      </c>
      <c r="B38" s="2" t="s">
        <v>61</v>
      </c>
      <c r="C38" s="12">
        <f>C39+C40</f>
        <v>11837.52</v>
      </c>
      <c r="D38" s="12">
        <f>D39+D40</f>
        <v>4567</v>
      </c>
      <c r="E38" s="12">
        <f>E39+E40</f>
        <v>12188</v>
      </c>
      <c r="F38" s="13">
        <f t="shared" si="6"/>
        <v>2.668710313115831</v>
      </c>
      <c r="G38" s="18">
        <f t="shared" si="0"/>
        <v>1.0296075529333846</v>
      </c>
      <c r="H38" s="12">
        <f>H39+H40</f>
        <v>14488</v>
      </c>
      <c r="I38" s="12">
        <f>I39+I40</f>
        <v>14488</v>
      </c>
      <c r="J38" s="13">
        <f t="shared" si="5"/>
        <v>1</v>
      </c>
      <c r="K38" s="18">
        <f t="shared" si="1"/>
        <v>1.1887102067607482</v>
      </c>
      <c r="L38" s="24"/>
    </row>
    <row r="39" spans="1:12" ht="25.5" x14ac:dyDescent="0.2">
      <c r="A39" s="14" t="s">
        <v>62</v>
      </c>
      <c r="B39" s="3" t="s">
        <v>63</v>
      </c>
      <c r="C39" s="15">
        <v>4472.5200000000004</v>
      </c>
      <c r="D39" s="15">
        <v>0</v>
      </c>
      <c r="E39" s="15">
        <v>0</v>
      </c>
      <c r="F39" s="16" t="s">
        <v>83</v>
      </c>
      <c r="G39" s="18">
        <f t="shared" si="0"/>
        <v>0</v>
      </c>
      <c r="H39" s="15">
        <v>0</v>
      </c>
      <c r="I39" s="15">
        <v>0</v>
      </c>
      <c r="J39" s="16" t="s">
        <v>83</v>
      </c>
      <c r="K39" s="18"/>
      <c r="L39" s="24"/>
    </row>
    <row r="40" spans="1:12" x14ac:dyDescent="0.2">
      <c r="A40" s="14" t="s">
        <v>64</v>
      </c>
      <c r="B40" s="3" t="s">
        <v>65</v>
      </c>
      <c r="C40" s="15">
        <v>7365</v>
      </c>
      <c r="D40" s="15">
        <v>4567</v>
      </c>
      <c r="E40" s="15">
        <v>12188</v>
      </c>
      <c r="F40" s="16">
        <f t="shared" si="6"/>
        <v>2.668710313115831</v>
      </c>
      <c r="G40" s="18" t="s">
        <v>83</v>
      </c>
      <c r="H40" s="15">
        <v>14488</v>
      </c>
      <c r="I40" s="15">
        <v>14488</v>
      </c>
      <c r="J40" s="16">
        <f t="shared" ref="J40:J43" si="7">I40/H40</f>
        <v>1</v>
      </c>
      <c r="K40" s="18">
        <f t="shared" si="1"/>
        <v>1.1887102067607482</v>
      </c>
      <c r="L40" s="24"/>
    </row>
    <row r="41" spans="1:12" ht="38.25" x14ac:dyDescent="0.2">
      <c r="A41" s="11" t="s">
        <v>66</v>
      </c>
      <c r="B41" s="2" t="s">
        <v>67</v>
      </c>
      <c r="C41" s="12">
        <v>25563.64</v>
      </c>
      <c r="D41" s="12">
        <v>301382.11</v>
      </c>
      <c r="E41" s="12">
        <v>23365</v>
      </c>
      <c r="F41" s="13">
        <f t="shared" si="6"/>
        <v>7.7526167694558917E-2</v>
      </c>
      <c r="G41" s="18">
        <f t="shared" si="0"/>
        <v>0.91399346884872423</v>
      </c>
      <c r="H41" s="12">
        <v>310895</v>
      </c>
      <c r="I41" s="12">
        <v>31591</v>
      </c>
      <c r="J41" s="13">
        <f t="shared" si="7"/>
        <v>0.10161308480355104</v>
      </c>
      <c r="K41" s="18">
        <f t="shared" si="1"/>
        <v>1.3520650545687996</v>
      </c>
      <c r="L41" s="24"/>
    </row>
    <row r="42" spans="1:12" ht="25.5" x14ac:dyDescent="0.2">
      <c r="A42" s="11" t="s">
        <v>68</v>
      </c>
      <c r="B42" s="2" t="s">
        <v>69</v>
      </c>
      <c r="C42" s="12">
        <v>95450.98</v>
      </c>
      <c r="D42" s="12">
        <v>178786.92</v>
      </c>
      <c r="E42" s="12">
        <v>127831</v>
      </c>
      <c r="F42" s="13">
        <f t="shared" ref="F42:F43" si="8">E42/D42</f>
        <v>0.71499078344209965</v>
      </c>
      <c r="G42" s="18">
        <f t="shared" si="0"/>
        <v>1.3392319282630729</v>
      </c>
      <c r="H42" s="12">
        <v>200787</v>
      </c>
      <c r="I42" s="12">
        <v>143993</v>
      </c>
      <c r="J42" s="13">
        <f t="shared" si="7"/>
        <v>0.71714304212922153</v>
      </c>
      <c r="K42" s="18">
        <f t="shared" si="1"/>
        <v>1.1264325554834116</v>
      </c>
      <c r="L42" s="24"/>
    </row>
    <row r="43" spans="1:12" x14ac:dyDescent="0.2">
      <c r="A43" s="11" t="s">
        <v>70</v>
      </c>
      <c r="B43" s="2" t="s">
        <v>71</v>
      </c>
      <c r="C43" s="12">
        <v>5100.07</v>
      </c>
      <c r="D43" s="12">
        <v>10559.8</v>
      </c>
      <c r="E43" s="12">
        <v>7847</v>
      </c>
      <c r="F43" s="13">
        <f t="shared" si="8"/>
        <v>0.74310119509839212</v>
      </c>
      <c r="G43" s="18">
        <f t="shared" si="0"/>
        <v>1.538606332854255</v>
      </c>
      <c r="H43" s="12">
        <v>10225</v>
      </c>
      <c r="I43" s="12">
        <v>6792</v>
      </c>
      <c r="J43" s="13">
        <f t="shared" si="7"/>
        <v>0.66425427872860632</v>
      </c>
      <c r="K43" s="18">
        <f t="shared" si="1"/>
        <v>0.86555371479546328</v>
      </c>
      <c r="L43" s="24"/>
    </row>
    <row r="44" spans="1:12" ht="89.25" x14ac:dyDescent="0.2">
      <c r="A44" s="11" t="s">
        <v>72</v>
      </c>
      <c r="B44" s="2" t="s">
        <v>73</v>
      </c>
      <c r="C44" s="12">
        <v>1011.86</v>
      </c>
      <c r="D44" s="12">
        <v>0</v>
      </c>
      <c r="E44" s="12">
        <v>495</v>
      </c>
      <c r="F44" s="13" t="s">
        <v>83</v>
      </c>
      <c r="G44" s="18" t="s">
        <v>83</v>
      </c>
      <c r="H44" s="12">
        <v>0</v>
      </c>
      <c r="I44" s="12">
        <v>218245</v>
      </c>
      <c r="J44" s="13" t="s">
        <v>83</v>
      </c>
      <c r="K44" s="18">
        <f t="shared" si="1"/>
        <v>440.8989898989899</v>
      </c>
      <c r="L44" s="24"/>
    </row>
    <row r="45" spans="1:12" ht="63.75" x14ac:dyDescent="0.2">
      <c r="A45" s="11" t="s">
        <v>74</v>
      </c>
      <c r="B45" s="2" t="s">
        <v>75</v>
      </c>
      <c r="C45" s="12">
        <v>-870.27</v>
      </c>
      <c r="D45" s="12">
        <v>0</v>
      </c>
      <c r="E45" s="12">
        <v>-710</v>
      </c>
      <c r="F45" s="13" t="s">
        <v>83</v>
      </c>
      <c r="G45" s="18">
        <f t="shared" si="0"/>
        <v>0.81583876268284561</v>
      </c>
      <c r="H45" s="12">
        <v>0</v>
      </c>
      <c r="I45" s="12">
        <v>-215582</v>
      </c>
      <c r="J45" s="13" t="s">
        <v>83</v>
      </c>
      <c r="K45" s="18">
        <f t="shared" si="1"/>
        <v>303.63661971830987</v>
      </c>
      <c r="L45" s="24"/>
    </row>
  </sheetData>
  <mergeCells count="8">
    <mergeCell ref="H4:J4"/>
    <mergeCell ref="K4:K5"/>
    <mergeCell ref="A2:K2"/>
    <mergeCell ref="G4:G5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2023-10-16T08:57:07Z</cp:lastPrinted>
  <dcterms:created xsi:type="dcterms:W3CDTF">2015-06-05T18:19:34Z</dcterms:created>
  <dcterms:modified xsi:type="dcterms:W3CDTF">2023-10-16T08:57:11Z</dcterms:modified>
</cp:coreProperties>
</file>